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4" l="1"/>
  <c r="D13" i="4"/>
  <c r="F35" i="4" l="1"/>
  <c r="G13" i="4"/>
  <c r="G11" i="4"/>
  <c r="D34" i="4" l="1"/>
  <c r="C34" i="4" l="1"/>
  <c r="D29" i="4" l="1"/>
  <c r="F34" i="4" l="1"/>
  <c r="G33" i="4"/>
  <c r="F33" i="4"/>
  <c r="G35" i="4" l="1"/>
  <c r="F29" i="4"/>
  <c r="F39" i="4" s="1"/>
  <c r="G34" i="4"/>
  <c r="G29" i="4" l="1"/>
  <c r="G39" i="4" s="1"/>
  <c r="E33" i="4" l="1"/>
  <c r="H33" i="4"/>
  <c r="C35" i="4"/>
  <c r="C39" i="4" s="1"/>
  <c r="D39" i="4"/>
  <c r="G16" i="4"/>
  <c r="F16" i="4"/>
  <c r="D16" i="4"/>
  <c r="C16" i="4"/>
  <c r="E34" i="4"/>
  <c r="H34" i="4"/>
  <c r="H29" i="4"/>
  <c r="E29" i="4"/>
  <c r="H13" i="4"/>
  <c r="H11" i="4"/>
  <c r="E13" i="4"/>
  <c r="E11" i="4"/>
  <c r="H9" i="4"/>
  <c r="E9" i="4"/>
  <c r="H35" i="4" l="1"/>
  <c r="E35" i="4"/>
  <c r="E39" i="4"/>
  <c r="E16" i="4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<sst xmlns="http://schemas.openxmlformats.org/spreadsheetml/2006/main" count="62" uniqueCount="39">
  <si>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</si>
  <si>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</si>
  <si>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</si>
  <si>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</si>
  <si>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</si>
  <si>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</si>
  <si>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</si>
  <si>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</si>
  <si>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</si>
  <si>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</si>
  <si>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</si>
  <si>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</si>
  <si>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</si>
  <si>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</si>
  <si>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</si>
  <si>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</si>
  <si>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</si>
  <si>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</si>
  <si>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</si>
  <si>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</si>
  <si>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</si>
  <si>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</si>
  <si>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</si>
  <si>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</si>
  <si>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</si>
  <si>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</si>
  <si>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</si>
  <si>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</si>
  <si>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</si>
  <si>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</si>
  <si>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</si>
  <si>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</si>
  <si>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</si>
  <si>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</si>
  <si>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</si>
  <si>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</si>
  <si>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</si>
  <si>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</si>
  <si>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Patronato de Explora
Estado Analítico de Ingresos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</si>
</sst>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1304925</xdr:colOff>
      <xdr:row>1</xdr:row>
      <xdr:rowOff>7366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512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.6640625" style="2" bestFit="1" customWidth="1"/>
    <col min="10" max="16384" width="12" style="2"/>
  </cols>
  <sheetData>
    <row r="1" spans="1:9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9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9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9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9" x14ac:dyDescent="0.2">
      <c r="A5" s="33"/>
      <c r="B5" s="43" t="s">
        <v>0</v>
      </c>
      <c r="C5" s="21"/>
      <c r="D5" s="21"/>
      <c r="E5" s="21"/>
      <c r="F5" s="21"/>
      <c r="G5" s="21"/>
      <c r="H5" s="21"/>
    </row>
    <row r="6" spans="1:9" x14ac:dyDescent="0.2">
      <c r="A6" s="34"/>
      <c r="B6" s="44" t="s">
        <v>1</v>
      </c>
      <c r="C6" s="22"/>
      <c r="D6" s="22"/>
      <c r="E6" s="22"/>
      <c r="F6" s="22"/>
      <c r="G6" s="22"/>
      <c r="H6" s="22"/>
    </row>
    <row r="7" spans="1:9" x14ac:dyDescent="0.2">
      <c r="A7" s="33"/>
      <c r="B7" s="43" t="s">
        <v>2</v>
      </c>
      <c r="C7" s="22"/>
      <c r="D7" s="22"/>
      <c r="E7" s="22"/>
      <c r="F7" s="22"/>
      <c r="G7" s="22"/>
      <c r="H7" s="22"/>
    </row>
    <row r="8" spans="1:9" x14ac:dyDescent="0.2">
      <c r="A8" s="33"/>
      <c r="B8" s="43" t="s">
        <v>3</v>
      </c>
      <c r="C8" s="22"/>
      <c r="D8" s="22"/>
      <c r="E8" s="22"/>
      <c r="F8" s="22"/>
      <c r="G8" s="22"/>
      <c r="H8" s="22"/>
    </row>
    <row r="9" spans="1:9" x14ac:dyDescent="0.2">
      <c r="A9" s="33"/>
      <c r="B9" s="43" t="s">
        <v>4</v>
      </c>
      <c r="C9" s="22"/>
      <c r="D9" s="22"/>
      <c r="E9" s="22">
        <f>+C9+D9</f>
        <v>0</v>
      </c>
      <c r="F9" s="22">
        <v>1420416.14</v>
      </c>
      <c r="G9" s="22">
        <v>1420416.14</v>
      </c>
      <c r="H9" s="22">
        <f>+G9-C9</f>
        <v>1420416.14</v>
      </c>
    </row>
    <row r="10" spans="1:9" x14ac:dyDescent="0.2">
      <c r="A10" s="34"/>
      <c r="B10" s="44" t="s">
        <v>5</v>
      </c>
      <c r="C10" s="22"/>
      <c r="D10" s="22"/>
      <c r="E10" s="22"/>
      <c r="F10" s="22"/>
      <c r="G10" s="22"/>
      <c r="H10" s="22"/>
    </row>
    <row r="11" spans="1:9" x14ac:dyDescent="0.2">
      <c r="A11" s="40"/>
      <c r="B11" s="43" t="s">
        <v>25</v>
      </c>
      <c r="C11" s="22">
        <v>10826360.200000001</v>
      </c>
      <c r="D11" s="22">
        <f>15369870+214600</f>
        <v>15584470</v>
      </c>
      <c r="E11" s="22">
        <f>+C11+D11</f>
        <v>26410830.200000003</v>
      </c>
      <c r="F11" s="22">
        <v>6117375.0099999998</v>
      </c>
      <c r="G11" s="22">
        <f>+F11-28953.6-52664</f>
        <v>6035757.4100000001</v>
      </c>
      <c r="H11" s="22">
        <f>+G11-C11</f>
        <v>-4790602.790000001</v>
      </c>
    </row>
    <row r="12" spans="1:9" ht="22.5" x14ac:dyDescent="0.2">
      <c r="A12" s="40"/>
      <c r="B12" s="43" t="s">
        <v>26</v>
      </c>
      <c r="C12" s="22"/>
      <c r="D12" s="22"/>
      <c r="E12" s="22"/>
      <c r="F12" s="22"/>
      <c r="G12" s="22"/>
      <c r="H12" s="22"/>
    </row>
    <row r="13" spans="1:9" ht="22.5" x14ac:dyDescent="0.2">
      <c r="A13" s="40"/>
      <c r="B13" s="43" t="s">
        <v>27</v>
      </c>
      <c r="C13" s="22">
        <v>22337022.800000001</v>
      </c>
      <c r="D13" s="22">
        <f>34942552+3306194+32967000+1500000+20000000+28000000+1100000</f>
        <v>121815746</v>
      </c>
      <c r="E13" s="22">
        <f>+C13+D13</f>
        <v>144152768.80000001</v>
      </c>
      <c r="F13" s="22">
        <v>111271862.95</v>
      </c>
      <c r="G13" s="22">
        <f>+F13-27033000</f>
        <v>84238862.950000003</v>
      </c>
      <c r="H13" s="22">
        <f>+G13-C13</f>
        <v>61901840.150000006</v>
      </c>
    </row>
    <row r="14" spans="1:9" x14ac:dyDescent="0.2">
      <c r="A14" s="33"/>
      <c r="B14" s="43" t="s">
        <v>6</v>
      </c>
      <c r="C14" s="22"/>
      <c r="D14" s="22"/>
      <c r="E14" s="22"/>
      <c r="F14" s="22"/>
      <c r="G14" s="22"/>
      <c r="H14" s="22"/>
    </row>
    <row r="15" spans="1:9" x14ac:dyDescent="0.2">
      <c r="A15" s="33"/>
      <c r="C15" s="13"/>
      <c r="D15" s="13"/>
      <c r="E15" s="13"/>
      <c r="F15" s="13"/>
      <c r="G15" s="13"/>
      <c r="H15" s="13"/>
    </row>
    <row r="16" spans="1:9" x14ac:dyDescent="0.2">
      <c r="A16" s="9"/>
      <c r="B16" s="10" t="s">
        <v>14</v>
      </c>
      <c r="C16" s="23">
        <f t="shared" ref="C16:D16" si="0">+C9+C11+C13</f>
        <v>33163383</v>
      </c>
      <c r="D16" s="23">
        <f t="shared" si="0"/>
        <v>137400216</v>
      </c>
      <c r="E16" s="23">
        <f>+E9+E11+E13</f>
        <v>170563599</v>
      </c>
      <c r="F16" s="23">
        <f t="shared" ref="F16:G16" si="1">+F9+F11+F13</f>
        <v>118809654.10000001</v>
      </c>
      <c r="G16" s="11">
        <f t="shared" si="1"/>
        <v>91695036.5</v>
      </c>
      <c r="H16" s="12"/>
      <c r="I16" s="45"/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/>
      <c r="D21" s="24"/>
      <c r="E21" s="24"/>
      <c r="F21" s="24"/>
      <c r="G21" s="24"/>
      <c r="H21" s="24"/>
    </row>
    <row r="22" spans="1:8" x14ac:dyDescent="0.2">
      <c r="A22" s="16"/>
      <c r="B22" s="17" t="s">
        <v>0</v>
      </c>
      <c r="C22" s="25"/>
      <c r="D22" s="25"/>
      <c r="E22" s="25"/>
      <c r="F22" s="25"/>
      <c r="G22" s="25"/>
      <c r="H22" s="25"/>
    </row>
    <row r="23" spans="1:8" x14ac:dyDescent="0.2">
      <c r="A23" s="16"/>
      <c r="B23" s="17" t="s">
        <v>1</v>
      </c>
      <c r="C23" s="25"/>
      <c r="D23" s="25"/>
      <c r="E23" s="25"/>
      <c r="F23" s="25"/>
      <c r="G23" s="25"/>
      <c r="H23" s="25"/>
    </row>
    <row r="24" spans="1:8" x14ac:dyDescent="0.2">
      <c r="A24" s="16"/>
      <c r="B24" s="17" t="s">
        <v>2</v>
      </c>
      <c r="C24" s="25"/>
      <c r="D24" s="25"/>
      <c r="E24" s="25"/>
      <c r="F24" s="25"/>
      <c r="G24" s="25"/>
      <c r="H24" s="25"/>
    </row>
    <row r="25" spans="1:8" x14ac:dyDescent="0.2">
      <c r="A25" s="16"/>
      <c r="B25" s="17" t="s">
        <v>3</v>
      </c>
      <c r="C25" s="25"/>
      <c r="D25" s="25"/>
      <c r="E25" s="25"/>
      <c r="F25" s="25"/>
      <c r="G25" s="25"/>
      <c r="H25" s="25"/>
    </row>
    <row r="26" spans="1:8" x14ac:dyDescent="0.2">
      <c r="A26" s="16"/>
      <c r="B26" s="17" t="s">
        <v>29</v>
      </c>
      <c r="C26" s="25"/>
      <c r="D26" s="25"/>
      <c r="E26" s="25"/>
      <c r="F26" s="22"/>
      <c r="G26" s="22"/>
      <c r="H26" s="25"/>
    </row>
    <row r="27" spans="1:8" x14ac:dyDescent="0.2">
      <c r="A27" s="16"/>
      <c r="B27" s="17" t="s">
        <v>30</v>
      </c>
      <c r="C27" s="25"/>
      <c r="D27" s="25"/>
      <c r="E27" s="25"/>
      <c r="F27" s="25"/>
      <c r="G27" s="25"/>
      <c r="H27" s="25"/>
    </row>
    <row r="28" spans="1:8" ht="22.5" x14ac:dyDescent="0.2">
      <c r="A28" s="16"/>
      <c r="B28" s="17" t="s">
        <v>31</v>
      </c>
      <c r="C28" s="25"/>
      <c r="D28" s="25"/>
      <c r="E28" s="25"/>
      <c r="F28" s="25"/>
      <c r="G28" s="25"/>
      <c r="H28" s="25"/>
    </row>
    <row r="29" spans="1:8" ht="22.5" x14ac:dyDescent="0.2">
      <c r="A29" s="16"/>
      <c r="B29" s="17" t="s">
        <v>27</v>
      </c>
      <c r="C29" s="25">
        <v>14268744</v>
      </c>
      <c r="D29" s="25">
        <f>+D13</f>
        <v>121815746</v>
      </c>
      <c r="E29" s="25">
        <f>+C29+D29</f>
        <v>136084490</v>
      </c>
      <c r="F29" s="25">
        <f>+F13-F35</f>
        <v>102014522.11</v>
      </c>
      <c r="G29" s="25">
        <f>+G13-G35</f>
        <v>74981522.109999999</v>
      </c>
      <c r="H29" s="25">
        <f>+G29-C29</f>
        <v>60712778.109999999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/>
      <c r="D31" s="26"/>
      <c r="E31" s="26"/>
      <c r="F31" s="26"/>
      <c r="G31" s="26"/>
      <c r="H31" s="26"/>
    </row>
    <row r="32" spans="1:8" x14ac:dyDescent="0.2">
      <c r="A32" s="16"/>
      <c r="B32" s="17" t="s">
        <v>1</v>
      </c>
      <c r="C32" s="25"/>
      <c r="D32" s="25"/>
      <c r="E32" s="25"/>
      <c r="F32" s="25"/>
      <c r="G32" s="25"/>
      <c r="H32" s="25"/>
    </row>
    <row r="33" spans="1:8" x14ac:dyDescent="0.2">
      <c r="A33" s="16"/>
      <c r="B33" s="17" t="s">
        <v>32</v>
      </c>
      <c r="C33" s="25"/>
      <c r="D33" s="25"/>
      <c r="E33" s="25">
        <f>+C33+D33</f>
        <v>0</v>
      </c>
      <c r="F33" s="25">
        <f>+F9</f>
        <v>1420416.14</v>
      </c>
      <c r="G33" s="25">
        <f>+G9</f>
        <v>1420416.14</v>
      </c>
      <c r="H33" s="25">
        <f>+G33-C33</f>
        <v>1420416.14</v>
      </c>
    </row>
    <row r="34" spans="1:8" x14ac:dyDescent="0.2">
      <c r="A34" s="16"/>
      <c r="B34" s="17" t="s">
        <v>33</v>
      </c>
      <c r="C34" s="25">
        <f>+C11</f>
        <v>10826360.200000001</v>
      </c>
      <c r="D34" s="25">
        <f>+D11</f>
        <v>15584470</v>
      </c>
      <c r="E34" s="25">
        <f>+C34+D34</f>
        <v>26410830.200000003</v>
      </c>
      <c r="F34" s="25">
        <f>+F11</f>
        <v>6117375.0099999998</v>
      </c>
      <c r="G34" s="25">
        <f>+G11</f>
        <v>6035757.4100000001</v>
      </c>
      <c r="H34" s="25">
        <f>+G34-C34</f>
        <v>-4790602.790000001</v>
      </c>
    </row>
    <row r="35" spans="1:8" ht="22.5" x14ac:dyDescent="0.2">
      <c r="A35" s="16"/>
      <c r="B35" s="17" t="s">
        <v>27</v>
      </c>
      <c r="C35" s="25">
        <f>+C13-C29</f>
        <v>8068278.8000000007</v>
      </c>
      <c r="D35" s="25"/>
      <c r="E35" s="25">
        <f>+C35+D35</f>
        <v>8068278.8000000007</v>
      </c>
      <c r="F35" s="25">
        <f>8835211.99+422128.85</f>
        <v>9257340.8399999999</v>
      </c>
      <c r="G35" s="25">
        <f>+F35</f>
        <v>9257340.8399999999</v>
      </c>
      <c r="H35" s="25">
        <f>+G35-C35</f>
        <v>1189062.0399999991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/>
      <c r="D37" s="26"/>
      <c r="E37" s="26"/>
      <c r="F37" s="26"/>
      <c r="G37" s="26"/>
      <c r="H37" s="26"/>
    </row>
    <row r="38" spans="1:8" x14ac:dyDescent="0.2">
      <c r="A38" s="14"/>
      <c r="B38" s="17" t="s">
        <v>6</v>
      </c>
      <c r="C38" s="26"/>
      <c r="D38" s="26"/>
      <c r="E38" s="26"/>
      <c r="F38" s="26"/>
      <c r="G38" s="26"/>
      <c r="H38" s="26"/>
    </row>
    <row r="39" spans="1:8" x14ac:dyDescent="0.2">
      <c r="A39" s="19"/>
      <c r="B39" s="20" t="s">
        <v>14</v>
      </c>
      <c r="C39" s="23">
        <f t="shared" ref="C39:D39" si="2">+C26+C29+C34+C35</f>
        <v>33163383.000000004</v>
      </c>
      <c r="D39" s="23">
        <f t="shared" si="2"/>
        <v>137400216</v>
      </c>
      <c r="E39" s="23">
        <f>+E26+E29+E34+E35</f>
        <v>170563599</v>
      </c>
      <c r="F39" s="23">
        <f>+F33+F29+F34+F35</f>
        <v>118809654.10000001</v>
      </c>
      <c r="G39" s="23">
        <f>+G33+G29+G34+G35</f>
        <v>91695036.5</v>
      </c>
      <c r="H39" s="12"/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/>
    </row>
    <row r="42" spans="1:8" ht="22.5" x14ac:dyDescent="0.2">
      <c r="B42" s="38" t="s">
        <v>35</v>
      </c>
      <c r="E42" s="45"/>
    </row>
    <row r="43" spans="1:8" x14ac:dyDescent="0.2">
      <c r="B43" s="39" t="s">
        <v>36</v>
      </c>
    </row>
    <row r="44" spans="1:8" x14ac:dyDescent="0.2">
      <c r="B44" s="39" t="s">
        <v>37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2017-03-30T22:07:26Z</cp:lastPrinted>
  <dcterms:created xsi:type="dcterms:W3CDTF">2012-12-11T20:48:19Z</dcterms:created>
  <dcterms:modified xsi:type="dcterms:W3CDTF">2021-01-18T15:31:02Z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