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Digital\Oct-Dic\"/>
    </mc:Choice>
  </mc:AlternateContent>
  <bookViews>
    <workbookView xWindow="0" yWindow="0" windowWidth="28800" windowHeight="12480"/>
  </bookViews>
  <sheets>
    <sheet name="EAI" sheetId="4" r:id="rId1"/>
  </sheets>
  <definedNames>
    <definedName name="_xlnm._FilterDatabase" localSheetId="0" hidden="1">EAI!#REF!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1" i="4" l="1"/>
  <c r="D13" i="4"/>
  <c r="F35" i="4" l="1"/>
  <c r="G13" i="4"/>
  <c r="G11" i="4"/>
  <c r="D34" i="4" l="1"/>
  <c r="C34" i="4" l="1"/>
  <c r="D29" i="4" l="1"/>
  <c r="F34" i="4" l="1"/>
  <c r="G33" i="4"/>
  <c r="F33" i="4"/>
  <c r="G35" i="4" l="1"/>
  <c r="F29" i="4"/>
  <c r="F39" i="4" s="1"/>
  <c r="G34" i="4"/>
  <c r="G29" i="4" l="1"/>
  <c r="G39" i="4" s="1"/>
  <c r="E33" i="4" l="1"/>
  <c r="H33" i="4"/>
  <c r="C35" i="4"/>
  <c r="C39" i="4" s="1"/>
  <c r="D39" i="4"/>
  <c r="G16" i="4"/>
  <c r="F16" i="4"/>
  <c r="D16" i="4"/>
  <c r="C16" i="4"/>
  <c r="E34" i="4"/>
  <c r="H34" i="4"/>
  <c r="H29" i="4"/>
  <c r="E29" i="4"/>
  <c r="H13" i="4"/>
  <c r="H11" i="4"/>
  <c r="E13" i="4"/>
  <c r="E11" i="4"/>
  <c r="H9" i="4"/>
  <c r="E9" i="4"/>
  <c r="H35" i="4" l="1"/>
  <c r="E35" i="4"/>
  <c r="E39" i="4"/>
  <c r="E16" i="4"/>
</calcChain>
</file>

<file path=xl/sharedStrings.xml><?xml version="1.0" encoding="utf-8"?>
<sst xmlns="http://schemas.openxmlformats.org/spreadsheetml/2006/main" count="62" uniqueCount="39">
  <si>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</si>
  <si>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</si>
  <si>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</si>
  <si>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</si>
  <si>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</si>
  <si>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</si>
  <si>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</si>
  <si>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Ingresos de Organismos y Empresas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</si>
  <si>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</si>
  <si>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</si>
  <si>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</si>
  <si>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</si>
  <si>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</si>
  <si>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</si>
  <si>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</si>
  <si>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</si>
  <si>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</si>
  <si>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</si>
  <si>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</si>
  <si>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</si>
  <si>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</si>
  <si>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</si>
  <si>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</si>
  <si>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</si>
  <si>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</si>
  <si>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</si>
  <si>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</si>
  <si>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</si>
  <si>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</si>
  <si>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</si>
  <si>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</si>
  <si>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</si>
  <si>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</si>
  <si>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</si>
  <si>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</si>
  <si>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</si>
  <si>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</si>
  <si>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</si>
  <si>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Patronato de Explora
Estado Analítico de Ingresos
DEL 01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</si>
</sst>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1304925</xdr:colOff>
      <xdr:row>1</xdr:row>
      <xdr:rowOff>7366</xdr:rowOff>
    </xdr:to>
    <xdr:pic>
      <xdr:nvPicPr>
        <xdr:cNvPr id="2" name="1 Imagen" descr="Resultado de imagen para explora centro de ciencia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09700" cy="512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showGridLines="0" tabSelected="1" zoomScaleNormal="100" workbookViewId="0">
      <selection sqref="A1:H1"/>
    </sheetView>
  </sheetViews>
  <sheetFormatPr baseColWidth="10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9" width="12.6640625" style="2" bestFit="1" customWidth="1"/>
    <col min="10" max="16384" width="12" style="2"/>
  </cols>
  <sheetData>
    <row r="1" spans="1:9" s="3" customFormat="1" ht="39.950000000000003" customHeight="1" x14ac:dyDescent="0.2">
      <c r="A1" s="46" t="s">
        <v>38</v>
      </c>
      <c r="B1" s="47"/>
      <c r="C1" s="47"/>
      <c r="D1" s="47"/>
      <c r="E1" s="47"/>
      <c r="F1" s="47"/>
      <c r="G1" s="47"/>
      <c r="H1" s="48"/>
    </row>
    <row r="2" spans="1:9" s="3" customFormat="1" x14ac:dyDescent="0.2">
      <c r="A2" s="49" t="s">
        <v>15</v>
      </c>
      <c r="B2" s="50"/>
      <c r="C2" s="47" t="s">
        <v>23</v>
      </c>
      <c r="D2" s="47"/>
      <c r="E2" s="47"/>
      <c r="F2" s="47"/>
      <c r="G2" s="47"/>
      <c r="H2" s="55" t="s">
        <v>20</v>
      </c>
    </row>
    <row r="3" spans="1:9" s="1" customFormat="1" ht="24.95" customHeight="1" x14ac:dyDescent="0.2">
      <c r="A3" s="51"/>
      <c r="B3" s="52"/>
      <c r="C3" s="4" t="s">
        <v>16</v>
      </c>
      <c r="D3" s="5" t="s">
        <v>21</v>
      </c>
      <c r="E3" s="5" t="s">
        <v>17</v>
      </c>
      <c r="F3" s="5" t="s">
        <v>18</v>
      </c>
      <c r="G3" s="6" t="s">
        <v>19</v>
      </c>
      <c r="H3" s="56"/>
    </row>
    <row r="4" spans="1:9" s="1" customFormat="1" x14ac:dyDescent="0.2">
      <c r="A4" s="53"/>
      <c r="B4" s="54"/>
      <c r="C4" s="7" t="s">
        <v>8</v>
      </c>
      <c r="D4" s="8" t="s">
        <v>9</v>
      </c>
      <c r="E4" s="8" t="s">
        <v>10</v>
      </c>
      <c r="F4" s="8" t="s">
        <v>11</v>
      </c>
      <c r="G4" s="8" t="s">
        <v>12</v>
      </c>
      <c r="H4" s="8" t="s">
        <v>13</v>
      </c>
    </row>
    <row r="5" spans="1:9" x14ac:dyDescent="0.2">
      <c r="A5" s="33"/>
      <c r="B5" s="43" t="s">
        <v>0</v>
      </c>
      <c r="C5" s="21"/>
      <c r="D5" s="21"/>
      <c r="E5" s="21"/>
      <c r="F5" s="21"/>
      <c r="G5" s="21"/>
      <c r="H5" s="21"/>
    </row>
    <row r="6" spans="1:9" x14ac:dyDescent="0.2">
      <c r="A6" s="34"/>
      <c r="B6" s="44" t="s">
        <v>1</v>
      </c>
      <c r="C6" s="22"/>
      <c r="D6" s="22"/>
      <c r="E6" s="22"/>
      <c r="F6" s="22"/>
      <c r="G6" s="22"/>
      <c r="H6" s="22"/>
    </row>
    <row r="7" spans="1:9" x14ac:dyDescent="0.2">
      <c r="A7" s="33"/>
      <c r="B7" s="43" t="s">
        <v>2</v>
      </c>
      <c r="C7" s="22"/>
      <c r="D7" s="22"/>
      <c r="E7" s="22"/>
      <c r="F7" s="22"/>
      <c r="G7" s="22"/>
      <c r="H7" s="22"/>
    </row>
    <row r="8" spans="1:9" x14ac:dyDescent="0.2">
      <c r="A8" s="33"/>
      <c r="B8" s="43" t="s">
        <v>3</v>
      </c>
      <c r="C8" s="22"/>
      <c r="D8" s="22"/>
      <c r="E8" s="22"/>
      <c r="F8" s="22"/>
      <c r="G8" s="22"/>
      <c r="H8" s="22"/>
    </row>
    <row r="9" spans="1:9" x14ac:dyDescent="0.2">
      <c r="A9" s="33"/>
      <c r="B9" s="43" t="s">
        <v>4</v>
      </c>
      <c r="C9" s="22"/>
      <c r="D9" s="22"/>
      <c r="E9" s="22">
        <f>+C9+D9</f>
        <v>0</v>
      </c>
      <c r="F9" s="22">
        <v>1420416.14</v>
      </c>
      <c r="G9" s="22">
        <v>1420416.14</v>
      </c>
      <c r="H9" s="22">
        <f>+G9-C9</f>
        <v>1420416.14</v>
      </c>
    </row>
    <row r="10" spans="1:9" x14ac:dyDescent="0.2">
      <c r="A10" s="34"/>
      <c r="B10" s="44" t="s">
        <v>5</v>
      </c>
      <c r="C10" s="22"/>
      <c r="D10" s="22"/>
      <c r="E10" s="22"/>
      <c r="F10" s="22"/>
      <c r="G10" s="22"/>
      <c r="H10" s="22"/>
    </row>
    <row r="11" spans="1:9" x14ac:dyDescent="0.2">
      <c r="A11" s="40"/>
      <c r="B11" s="43" t="s">
        <v>25</v>
      </c>
      <c r="C11" s="22">
        <v>10826360.200000001</v>
      </c>
      <c r="D11" s="22">
        <f>15369870+214600</f>
        <v>15584470</v>
      </c>
      <c r="E11" s="22">
        <f>+C11+D11</f>
        <v>26410830.200000003</v>
      </c>
      <c r="F11" s="22">
        <v>6117375.0099999998</v>
      </c>
      <c r="G11" s="22">
        <f>+F11-28953.6-52664</f>
        <v>6035757.4100000001</v>
      </c>
      <c r="H11" s="22">
        <f>+G11-C11</f>
        <v>-4790602.790000001</v>
      </c>
    </row>
    <row r="12" spans="1:9" ht="22.5" x14ac:dyDescent="0.2">
      <c r="A12" s="40"/>
      <c r="B12" s="43" t="s">
        <v>26</v>
      </c>
      <c r="C12" s="22"/>
      <c r="D12" s="22"/>
      <c r="E12" s="22"/>
      <c r="F12" s="22"/>
      <c r="G12" s="22"/>
      <c r="H12" s="22"/>
    </row>
    <row r="13" spans="1:9" ht="22.5" x14ac:dyDescent="0.2">
      <c r="A13" s="40"/>
      <c r="B13" s="43" t="s">
        <v>27</v>
      </c>
      <c r="C13" s="22">
        <v>22337022.800000001</v>
      </c>
      <c r="D13" s="22">
        <f>34942552+3306194+32967000+1500000+20000000+28000000+1100000</f>
        <v>121815746</v>
      </c>
      <c r="E13" s="22">
        <f>+C13+D13</f>
        <v>144152768.80000001</v>
      </c>
      <c r="F13" s="22">
        <v>111271862.95</v>
      </c>
      <c r="G13" s="22">
        <f>+F13-27033000</f>
        <v>84238862.950000003</v>
      </c>
      <c r="H13" s="22">
        <f>+G13-C13</f>
        <v>61901840.150000006</v>
      </c>
    </row>
    <row r="14" spans="1:9" x14ac:dyDescent="0.2">
      <c r="A14" s="33"/>
      <c r="B14" s="43" t="s">
        <v>6</v>
      </c>
      <c r="C14" s="22"/>
      <c r="D14" s="22"/>
      <c r="E14" s="22"/>
      <c r="F14" s="22"/>
      <c r="G14" s="22"/>
      <c r="H14" s="22"/>
    </row>
    <row r="15" spans="1:9" x14ac:dyDescent="0.2">
      <c r="A15" s="33"/>
      <c r="C15" s="13"/>
      <c r="D15" s="13"/>
      <c r="E15" s="13"/>
      <c r="F15" s="13"/>
      <c r="G15" s="13"/>
      <c r="H15" s="13"/>
    </row>
    <row r="16" spans="1:9" x14ac:dyDescent="0.2">
      <c r="A16" s="9"/>
      <c r="B16" s="10" t="s">
        <v>14</v>
      </c>
      <c r="C16" s="23">
        <f t="shared" ref="C16:D16" si="0">+C9+C11+C13</f>
        <v>33163383</v>
      </c>
      <c r="D16" s="23">
        <f t="shared" si="0"/>
        <v>137400216</v>
      </c>
      <c r="E16" s="23">
        <f>+E9+E11+E13</f>
        <v>170563599</v>
      </c>
      <c r="F16" s="23">
        <f t="shared" ref="F16:G16" si="1">+F9+F11+F13</f>
        <v>118809654.10000001</v>
      </c>
      <c r="G16" s="11">
        <f t="shared" si="1"/>
        <v>91695036.5</v>
      </c>
      <c r="H16" s="12"/>
      <c r="I16" s="45"/>
    </row>
    <row r="17" spans="1:8" x14ac:dyDescent="0.2">
      <c r="A17" s="35"/>
      <c r="B17" s="29"/>
      <c r="C17" s="30"/>
      <c r="D17" s="30"/>
      <c r="E17" s="36"/>
      <c r="F17" s="31" t="s">
        <v>22</v>
      </c>
      <c r="G17" s="37"/>
      <c r="H17" s="27"/>
    </row>
    <row r="18" spans="1:8" x14ac:dyDescent="0.2">
      <c r="A18" s="57" t="s">
        <v>24</v>
      </c>
      <c r="B18" s="58"/>
      <c r="C18" s="47" t="s">
        <v>23</v>
      </c>
      <c r="D18" s="47"/>
      <c r="E18" s="47"/>
      <c r="F18" s="47"/>
      <c r="G18" s="47"/>
      <c r="H18" s="55" t="s">
        <v>20</v>
      </c>
    </row>
    <row r="19" spans="1:8" ht="22.5" x14ac:dyDescent="0.2">
      <c r="A19" s="59"/>
      <c r="B19" s="60"/>
      <c r="C19" s="4" t="s">
        <v>16</v>
      </c>
      <c r="D19" s="5" t="s">
        <v>21</v>
      </c>
      <c r="E19" s="5" t="s">
        <v>17</v>
      </c>
      <c r="F19" s="5" t="s">
        <v>18</v>
      </c>
      <c r="G19" s="6" t="s">
        <v>19</v>
      </c>
      <c r="H19" s="56"/>
    </row>
    <row r="20" spans="1:8" x14ac:dyDescent="0.2">
      <c r="A20" s="61"/>
      <c r="B20" s="62"/>
      <c r="C20" s="7" t="s">
        <v>8</v>
      </c>
      <c r="D20" s="8" t="s">
        <v>9</v>
      </c>
      <c r="E20" s="8" t="s">
        <v>10</v>
      </c>
      <c r="F20" s="8" t="s">
        <v>11</v>
      </c>
      <c r="G20" s="8" t="s">
        <v>12</v>
      </c>
      <c r="H20" s="8" t="s">
        <v>13</v>
      </c>
    </row>
    <row r="21" spans="1:8" x14ac:dyDescent="0.2">
      <c r="A21" s="41" t="s">
        <v>28</v>
      </c>
      <c r="B21" s="15"/>
      <c r="C21" s="24"/>
      <c r="D21" s="24"/>
      <c r="E21" s="24"/>
      <c r="F21" s="24"/>
      <c r="G21" s="24"/>
      <c r="H21" s="24"/>
    </row>
    <row r="22" spans="1:8" x14ac:dyDescent="0.2">
      <c r="A22" s="16"/>
      <c r="B22" s="17" t="s">
        <v>0</v>
      </c>
      <c r="C22" s="25"/>
      <c r="D22" s="25"/>
      <c r="E22" s="25"/>
      <c r="F22" s="25"/>
      <c r="G22" s="25"/>
      <c r="H22" s="25"/>
    </row>
    <row r="23" spans="1:8" x14ac:dyDescent="0.2">
      <c r="A23" s="16"/>
      <c r="B23" s="17" t="s">
        <v>1</v>
      </c>
      <c r="C23" s="25"/>
      <c r="D23" s="25"/>
      <c r="E23" s="25"/>
      <c r="F23" s="25"/>
      <c r="G23" s="25"/>
      <c r="H23" s="25"/>
    </row>
    <row r="24" spans="1:8" x14ac:dyDescent="0.2">
      <c r="A24" s="16"/>
      <c r="B24" s="17" t="s">
        <v>2</v>
      </c>
      <c r="C24" s="25"/>
      <c r="D24" s="25"/>
      <c r="E24" s="25"/>
      <c r="F24" s="25"/>
      <c r="G24" s="25"/>
      <c r="H24" s="25"/>
    </row>
    <row r="25" spans="1:8" x14ac:dyDescent="0.2">
      <c r="A25" s="16"/>
      <c r="B25" s="17" t="s">
        <v>3</v>
      </c>
      <c r="C25" s="25"/>
      <c r="D25" s="25"/>
      <c r="E25" s="25"/>
      <c r="F25" s="25"/>
      <c r="G25" s="25"/>
      <c r="H25" s="25"/>
    </row>
    <row r="26" spans="1:8" x14ac:dyDescent="0.2">
      <c r="A26" s="16"/>
      <c r="B26" s="17" t="s">
        <v>29</v>
      </c>
      <c r="C26" s="25"/>
      <c r="D26" s="25"/>
      <c r="E26" s="25"/>
      <c r="F26" s="22"/>
      <c r="G26" s="22"/>
      <c r="H26" s="25"/>
    </row>
    <row r="27" spans="1:8" x14ac:dyDescent="0.2">
      <c r="A27" s="16"/>
      <c r="B27" s="17" t="s">
        <v>30</v>
      </c>
      <c r="C27" s="25"/>
      <c r="D27" s="25"/>
      <c r="E27" s="25"/>
      <c r="F27" s="25"/>
      <c r="G27" s="25"/>
      <c r="H27" s="25"/>
    </row>
    <row r="28" spans="1:8" ht="22.5" x14ac:dyDescent="0.2">
      <c r="A28" s="16"/>
      <c r="B28" s="17" t="s">
        <v>31</v>
      </c>
      <c r="C28" s="25"/>
      <c r="D28" s="25"/>
      <c r="E28" s="25"/>
      <c r="F28" s="25"/>
      <c r="G28" s="25"/>
      <c r="H28" s="25"/>
    </row>
    <row r="29" spans="1:8" ht="22.5" x14ac:dyDescent="0.2">
      <c r="A29" s="16"/>
      <c r="B29" s="17" t="s">
        <v>27</v>
      </c>
      <c r="C29" s="25">
        <v>14268744</v>
      </c>
      <c r="D29" s="25">
        <f>+D13</f>
        <v>121815746</v>
      </c>
      <c r="E29" s="25">
        <f>+C29+D29</f>
        <v>136084490</v>
      </c>
      <c r="F29" s="25">
        <f>+F13-F35</f>
        <v>102014522.11</v>
      </c>
      <c r="G29" s="25">
        <f>+G13-G35</f>
        <v>74981522.109999999</v>
      </c>
      <c r="H29" s="25">
        <f>+G29-C29</f>
        <v>60712778.109999999</v>
      </c>
    </row>
    <row r="30" spans="1:8" x14ac:dyDescent="0.2">
      <c r="A30" s="16"/>
      <c r="B30" s="17"/>
      <c r="C30" s="25"/>
      <c r="D30" s="25"/>
      <c r="E30" s="25"/>
      <c r="F30" s="25"/>
      <c r="G30" s="25"/>
      <c r="H30" s="25"/>
    </row>
    <row r="31" spans="1:8" x14ac:dyDescent="0.2">
      <c r="A31" s="41" t="s">
        <v>7</v>
      </c>
      <c r="B31" s="15"/>
      <c r="C31" s="26"/>
      <c r="D31" s="26"/>
      <c r="E31" s="26"/>
      <c r="F31" s="26"/>
      <c r="G31" s="26"/>
      <c r="H31" s="26"/>
    </row>
    <row r="32" spans="1:8" x14ac:dyDescent="0.2">
      <c r="A32" s="16"/>
      <c r="B32" s="17" t="s">
        <v>1</v>
      </c>
      <c r="C32" s="25"/>
      <c r="D32" s="25"/>
      <c r="E32" s="25"/>
      <c r="F32" s="25"/>
      <c r="G32" s="25"/>
      <c r="H32" s="25"/>
    </row>
    <row r="33" spans="1:8" x14ac:dyDescent="0.2">
      <c r="A33" s="16"/>
      <c r="B33" s="17" t="s">
        <v>32</v>
      </c>
      <c r="C33" s="25"/>
      <c r="D33" s="25"/>
      <c r="E33" s="25">
        <f>+C33+D33</f>
        <v>0</v>
      </c>
      <c r="F33" s="25">
        <f>+F9</f>
        <v>1420416.14</v>
      </c>
      <c r="G33" s="25">
        <f>+G9</f>
        <v>1420416.14</v>
      </c>
      <c r="H33" s="25">
        <f>+G33-C33</f>
        <v>1420416.14</v>
      </c>
    </row>
    <row r="34" spans="1:8" x14ac:dyDescent="0.2">
      <c r="A34" s="16"/>
      <c r="B34" s="17" t="s">
        <v>33</v>
      </c>
      <c r="C34" s="25">
        <f>+C11</f>
        <v>10826360.200000001</v>
      </c>
      <c r="D34" s="25">
        <f>+D11</f>
        <v>15584470</v>
      </c>
      <c r="E34" s="25">
        <f>+C34+D34</f>
        <v>26410830.200000003</v>
      </c>
      <c r="F34" s="25">
        <f>+F11</f>
        <v>6117375.0099999998</v>
      </c>
      <c r="G34" s="25">
        <f>+G11</f>
        <v>6035757.4100000001</v>
      </c>
      <c r="H34" s="25">
        <f>+G34-C34</f>
        <v>-4790602.790000001</v>
      </c>
    </row>
    <row r="35" spans="1:8" ht="22.5" x14ac:dyDescent="0.2">
      <c r="A35" s="16"/>
      <c r="B35" s="17" t="s">
        <v>27</v>
      </c>
      <c r="C35" s="25">
        <f>+C13-C29</f>
        <v>8068278.8000000007</v>
      </c>
      <c r="D35" s="25"/>
      <c r="E35" s="25">
        <f>+C35+D35</f>
        <v>8068278.8000000007</v>
      </c>
      <c r="F35" s="25">
        <f>8835211.99+422128.85</f>
        <v>9257340.8399999999</v>
      </c>
      <c r="G35" s="25">
        <f>+F35</f>
        <v>9257340.8399999999</v>
      </c>
      <c r="H35" s="25">
        <f>+G35-C35</f>
        <v>1189062.0399999991</v>
      </c>
    </row>
    <row r="36" spans="1:8" x14ac:dyDescent="0.2">
      <c r="A36" s="16"/>
      <c r="B36" s="17"/>
      <c r="C36" s="25"/>
      <c r="D36" s="25"/>
      <c r="E36" s="25"/>
      <c r="F36" s="25"/>
      <c r="G36" s="25"/>
      <c r="H36" s="25"/>
    </row>
    <row r="37" spans="1:8" x14ac:dyDescent="0.2">
      <c r="A37" s="42" t="s">
        <v>34</v>
      </c>
      <c r="B37" s="18"/>
      <c r="C37" s="26"/>
      <c r="D37" s="26"/>
      <c r="E37" s="26"/>
      <c r="F37" s="26"/>
      <c r="G37" s="26"/>
      <c r="H37" s="26"/>
    </row>
    <row r="38" spans="1:8" x14ac:dyDescent="0.2">
      <c r="A38" s="14"/>
      <c r="B38" s="17" t="s">
        <v>6</v>
      </c>
      <c r="C38" s="26"/>
      <c r="D38" s="26"/>
      <c r="E38" s="26"/>
      <c r="F38" s="26"/>
      <c r="G38" s="26"/>
      <c r="H38" s="26"/>
    </row>
    <row r="39" spans="1:8" x14ac:dyDescent="0.2">
      <c r="A39" s="19"/>
      <c r="B39" s="20" t="s">
        <v>14</v>
      </c>
      <c r="C39" s="23">
        <f t="shared" ref="C39:D39" si="2">+C26+C29+C34+C35</f>
        <v>33163383.000000004</v>
      </c>
      <c r="D39" s="23">
        <f t="shared" si="2"/>
        <v>137400216</v>
      </c>
      <c r="E39" s="23">
        <f>+E26+E29+E34+E35</f>
        <v>170563599</v>
      </c>
      <c r="F39" s="23">
        <f>+F33+F29+F34+F35</f>
        <v>118809654.10000001</v>
      </c>
      <c r="G39" s="23">
        <f>+G33+G29+G34+G35</f>
        <v>91695036.5</v>
      </c>
      <c r="H39" s="12"/>
    </row>
    <row r="40" spans="1:8" x14ac:dyDescent="0.2">
      <c r="A40" s="28"/>
      <c r="B40" s="29"/>
      <c r="C40" s="30"/>
      <c r="D40" s="30"/>
      <c r="E40" s="30"/>
      <c r="F40" s="31" t="s">
        <v>22</v>
      </c>
      <c r="G40" s="32"/>
      <c r="H40" s="27"/>
    </row>
    <row r="42" spans="1:8" ht="22.5" x14ac:dyDescent="0.2">
      <c r="B42" s="38" t="s">
        <v>35</v>
      </c>
      <c r="E42" s="45"/>
    </row>
    <row r="43" spans="1:8" x14ac:dyDescent="0.2">
      <c r="B43" s="39" t="s">
        <v>36</v>
      </c>
    </row>
    <row r="44" spans="1:8" x14ac:dyDescent="0.2">
      <c r="B44" s="39" t="s">
        <v>37</v>
      </c>
    </row>
  </sheetData>
  <sheetProtection formatCells="0" formatColumns="0" formatRows="0" insertRows="0" autoFilter="0"/>
  <mergeCells count="7"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C20:G20 C4:G4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purl.org/dc/terms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hp</cp:lastModifiedBy>
  <cp:lastPrinted>2017-03-30T22:07:26Z</cp:lastPrinted>
  <dcterms:created xsi:type="dcterms:W3CDTF">2012-12-11T20:48:19Z</dcterms:created>
  <dcterms:modified xsi:type="dcterms:W3CDTF">2021-01-18T15:31:02Z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